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TR9oZyojlYxJbsTUGD14J52xw/yFrhjn3H8vDnSSdO+A9+mKe8DoK0QNc+kH0hhL3iYt8/9J9h/9IyYq0HODQ==" workbookSaltValue="Mb78psBqQ9ka6YNjOn3I6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<sst xmlns="http://schemas.openxmlformats.org/spreadsheetml/2006/main" count="279" uniqueCount="123">
  <si>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</si>
  <si>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</si>
  <si>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</si>
  <si>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</si>
  <si>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</si>
  <si>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</si>
  <si>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</si>
  <si>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</si>
  <si>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</si>
  <si>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</si>
  <si>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</si>
  <si>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</si>
  <si>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</si>
  <si>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</si>
  <si>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</si>
  <si>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</si>
  <si>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</si>
  <si>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</si>
  <si>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</si>
  <si>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</si>
  <si>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</si>
  <si>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</si>
  <si>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</si>
  <si>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</si>
  <si>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</si>
  <si>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</si>
  <si>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</si>
  <si>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</si>
  <si>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</si>
  <si>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</si>
  <si>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</si>
  <si>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</si>
  <si>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</si>
  <si>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</si>
  <si>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</si>
  <si>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</si>
  <si>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</si>
  <si>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</si>
  <si>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</si>
  <si>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</si>
  <si>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</si>
  <si>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</si>
  <si>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</si>
  <si>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</si>
  <si>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</si>
  <si>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</si>
  <si>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</si>
  <si>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</si>
  <si>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</si>
  <si>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</si>
  <si>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</si>
  <si>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</si>
  <si>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</si>
  <si>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</si>
  <si>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</si>
  <si>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</si>
  <si>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</si>
  <si>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</si>
  <si>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</si>
  <si>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</si>
  <si>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</si>
  <si>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</si>
  <si>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</si>
  <si>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</si>
  <si>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</si>
  <si>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</si>
  <si>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</si>
  <si>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</si>
  <si>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</si>
  <si>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</si>
  <si>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</si>
  <si>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</si>
  <si>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</si>
  <si>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</si>
  <si>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</si>
  <si>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</si>
  <si>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</si>
  <si>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</si>
  <si>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</si>
  <si>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</si>
  <si>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</si>
  <si>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</si>
  <si>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</si>
  <si>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</si>
  <si>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</si>
  <si>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</si>
  <si>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</si>
  <si>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</si>
  <si>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</si>
  <si>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</si>
  <si>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</si>
  <si>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</si>
  <si>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</si>
  <si>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</si>
  <si>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</si>
  <si>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</si>
  <si>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</si>
  <si>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</si>
  <si>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</si>
  <si>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</si>
  <si>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</si>
  <si>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</si>
  <si>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</si>
  <si>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</si>
  <si>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</si>
  <si>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</si>
  <si>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</si>
  <si>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</si>
  <si>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</si>
  <si>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</si>
  <si>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</si>
  <si>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</si>
  <si>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</si>
  <si>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</si>
  <si>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</si>
  <si>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</si>
  <si>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</si>
  <si>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</si>
  <si>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</si>
  <si>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</si>
  <si>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 平成27年度から地方公営企業法の全部を適用したため、平成26年度以前のデータはない。
　平成29年度は、経常収支比率が100％を上回り、累積欠損金比率が改善したものの、流動比率とともに類似団体と比べて厳しい数値となっている。これは、現時点の普及率が93.94％であり、今なお下水道建設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一方、下水道使用料水準は平成18年の料金改定以後、使用料単価は1㎥あたり160円を超えており、20㎥あたり下水道使用料3,026円と同じく一定の水準に達している。
　施設利用率に関しては、類似団体平均値よりやや低い値となっているが、現在も下水道整備中であり、今後の流量増加が見込まれることから、今後は数値が上昇すると考えている。</t>
    <phoneticPr fontId="4"/>
  </si>
  <si>
    <t xml:space="preserve">  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　なお、有形固定資産減価償却率は、平成27年度からの企業会計導入のため、減価償却実績がなく、低い値となっている。</t>
    <phoneticPr fontId="4"/>
  </si>
  <si>
    <t>　現時点でも下水道建設に取り組み、多額の設備投資及び公債費の償還を行っており、類似団体と比較して現時点での経営分析は、経費を多く要する状況である。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他方、使用料単価は1㎥あたり160円を超えており、20㎥あたり下水道使用料3,026円と同じく一定の水準に達している。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</si>
</sst>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0.24</c:v>
                </c:pt>
                <c:pt idx="3">
                  <c:v>0.01</c:v>
                </c:pt>
                <c:pt idx="4">
                  <c:v>0.24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A-4FC5-86A5-71A38604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14464"/>
        <c:axId val="8482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0.13</c:v>
                </c:pt>
                <c:pt idx="3">
                  <c:v>0.16</c:v>
                </c:pt>
                <c:pt idx="4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CA-4FC5-86A5-71A38604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4464"/>
        <c:axId val="84828928"/>
      </c:lineChart>
      <c:dateAx>
        <c:axId val="84814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828928"/>
        <c:crosses val="autoZero"/>
        <c:auto val="1"/>
        <c:lblOffset val="100"/>
        <c:baseTimeUnit val="years"/>
      </c:dateAx>
      <c:valAx>
        <c:axId val="8482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814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61.14</c:v>
                </c:pt>
                <c:pt idx="3">
                  <c:v>57.63</c:v>
                </c:pt>
                <c:pt idx="4">
                  <c:v>70.14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73-4118-8D9C-0DFF83BE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8864"/>
        <c:axId val="9671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64.81</c:v>
                </c:pt>
                <c:pt idx="3">
                  <c:v>64.66</c:v>
                </c:pt>
                <c:pt idx="4">
                  <c:v>70.37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73-4118-8D9C-0DFF83BE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864"/>
        <c:axId val="96715136"/>
      </c:lineChart>
      <c:dateAx>
        <c:axId val="9670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5136"/>
        <c:crosses val="autoZero"/>
        <c:auto val="1"/>
        <c:lblOffset val="100"/>
        <c:baseTimeUnit val="years"/>
      </c:dateAx>
      <c:valAx>
        <c:axId val="9671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08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82.63</c:v>
                </c:pt>
                <c:pt idx="3">
                  <c:v>83.8</c:v>
                </c:pt>
                <c:pt idx="4">
                  <c:v>84.8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4B-49DA-86C3-DD3EC6C0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30496"/>
        <c:axId val="9113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96.89</c:v>
                </c:pt>
                <c:pt idx="3">
                  <c:v>97.08</c:v>
                </c:pt>
                <c:pt idx="4">
                  <c:v>96.75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4B-49DA-86C3-DD3EC6C0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30496"/>
        <c:axId val="91132672"/>
      </c:lineChart>
      <c:dateAx>
        <c:axId val="9113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32672"/>
        <c:crosses val="autoZero"/>
        <c:auto val="1"/>
        <c:lblOffset val="100"/>
        <c:baseTimeUnit val="years"/>
      </c:dateAx>
      <c:valAx>
        <c:axId val="9113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3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97.43</c:v>
                </c:pt>
                <c:pt idx="3">
                  <c:v>101.11</c:v>
                </c:pt>
                <c:pt idx="4">
                  <c:v>100.47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A6-4D00-AC21-A0988DF2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59904"/>
        <c:axId val="8486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110.25</c:v>
                </c:pt>
                <c:pt idx="3">
                  <c:v>109.82</c:v>
                </c:pt>
                <c:pt idx="4">
                  <c:v>106.55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6-4D00-AC21-A0988DF28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59904"/>
        <c:axId val="84866176"/>
      </c:lineChart>
      <c:dateAx>
        <c:axId val="8485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866176"/>
        <c:crosses val="autoZero"/>
        <c:auto val="1"/>
        <c:lblOffset val="100"/>
        <c:baseTimeUnit val="years"/>
      </c:dateAx>
      <c:valAx>
        <c:axId val="8486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85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3.41</c:v>
                </c:pt>
                <c:pt idx="3">
                  <c:v>6.62</c:v>
                </c:pt>
                <c:pt idx="4">
                  <c:v>9.56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AA-4379-977E-67BA8C01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6992"/>
        <c:axId val="8661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25.8</c:v>
                </c:pt>
                <c:pt idx="3">
                  <c:v>25.28</c:v>
                </c:pt>
                <c:pt idx="4">
                  <c:v>28.24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AA-4379-977E-67BA8C01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6992"/>
        <c:axId val="86615552"/>
      </c:lineChart>
      <c:dateAx>
        <c:axId val="8659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15552"/>
        <c:crosses val="autoZero"/>
        <c:auto val="1"/>
        <c:lblOffset val="100"/>
        <c:baseTimeUnit val="years"/>
      </c:dateAx>
      <c:valAx>
        <c:axId val="8661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9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4-44D1-93B6-4911FE13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17664"/>
        <c:axId val="88819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3.39</c:v>
                </c:pt>
                <c:pt idx="3">
                  <c:v>4.08</c:v>
                </c:pt>
                <c:pt idx="4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44-44D1-93B6-4911FE13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664"/>
        <c:axId val="88819584"/>
      </c:lineChart>
      <c:dateAx>
        <c:axId val="8881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19584"/>
        <c:crosses val="autoZero"/>
        <c:auto val="1"/>
        <c:lblOffset val="100"/>
        <c:baseTimeUnit val="years"/>
      </c:dateAx>
      <c:valAx>
        <c:axId val="88819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17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5.66</c:v>
                </c:pt>
                <c:pt idx="3">
                  <c:v>3.64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8-4D75-88C0-FDEB817B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60928"/>
        <c:axId val="8886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0.45</c:v>
                </c:pt>
                <c:pt idx="4">
                  <c:v>0.41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58-4D75-88C0-FDEB817B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0928"/>
        <c:axId val="88863104"/>
      </c:lineChart>
      <c:dateAx>
        <c:axId val="8886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63104"/>
        <c:crosses val="autoZero"/>
        <c:auto val="1"/>
        <c:lblOffset val="100"/>
        <c:baseTimeUnit val="years"/>
      </c:dateAx>
      <c:valAx>
        <c:axId val="8886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6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42.97</c:v>
                </c:pt>
                <c:pt idx="3">
                  <c:v>35.729999999999997</c:v>
                </c:pt>
                <c:pt idx="4">
                  <c:v>47.49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82-4E23-A219-25697461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51232"/>
        <c:axId val="8995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65.17</c:v>
                </c:pt>
                <c:pt idx="3">
                  <c:v>67.7</c:v>
                </c:pt>
                <c:pt idx="4">
                  <c:v>83.46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82-4E23-A219-25697461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1232"/>
        <c:axId val="89957504"/>
      </c:lineChart>
      <c:dateAx>
        <c:axId val="8995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57504"/>
        <c:crosses val="autoZero"/>
        <c:auto val="1"/>
        <c:lblOffset val="100"/>
        <c:baseTimeUnit val="years"/>
      </c:dateAx>
      <c:valAx>
        <c:axId val="8995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5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1535.06</c:v>
                </c:pt>
                <c:pt idx="3">
                  <c:v>1515</c:v>
                </c:pt>
                <c:pt idx="4">
                  <c:v>1479.87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76-49E3-913B-508D65C9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99232"/>
        <c:axId val="9000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642.57000000000005</c:v>
                </c:pt>
                <c:pt idx="3">
                  <c:v>599.92999999999995</c:v>
                </c:pt>
                <c:pt idx="4">
                  <c:v>612.6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76-49E3-913B-508D65C99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99232"/>
        <c:axId val="90001408"/>
      </c:lineChart>
      <c:dateAx>
        <c:axId val="8999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01408"/>
        <c:crosses val="autoZero"/>
        <c:auto val="1"/>
        <c:lblOffset val="100"/>
        <c:baseTimeUnit val="years"/>
      </c:dateAx>
      <c:valAx>
        <c:axId val="9000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9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87.26</c:v>
                </c:pt>
                <c:pt idx="3">
                  <c:v>84.15</c:v>
                </c:pt>
                <c:pt idx="4">
                  <c:v>87.9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F0-4938-B327-668EF3EF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9712"/>
        <c:axId val="9003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94.3</c:v>
                </c:pt>
                <c:pt idx="3">
                  <c:v>95.76</c:v>
                </c:pt>
                <c:pt idx="4">
                  <c:v>100.97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F0-4938-B327-668EF3EF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9712"/>
        <c:axId val="90034176"/>
      </c:lineChart>
      <c:dateAx>
        <c:axId val="9001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34176"/>
        <c:crosses val="autoZero"/>
        <c:auto val="1"/>
        <c:lblOffset val="100"/>
        <c:baseTimeUnit val="years"/>
      </c:dateAx>
      <c:valAx>
        <c:axId val="9003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1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187.24</c:v>
                </c:pt>
                <c:pt idx="3">
                  <c:v>194.34</c:v>
                </c:pt>
                <c:pt idx="4">
                  <c:v>185.68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F-4970-90B8-31B6C472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9808"/>
        <c:axId val="966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120.18</c:v>
                </c:pt>
                <c:pt idx="3">
                  <c:v>119</c:v>
                </c:pt>
                <c:pt idx="4">
                  <c:v>118.78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9F-4970-90B8-31B6C472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79808"/>
        <c:axId val="96690176"/>
      </c:lineChart>
      <c:dateAx>
        <c:axId val="9667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690176"/>
        <c:crosses val="autoZero"/>
        <c:auto val="1"/>
        <c:lblOffset val="100"/>
        <c:baseTimeUnit val="years"/>
      </c:dateAx>
      <c:valAx>
        <c:axId val="966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67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J88" sqref="BJ8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京都府　宇治市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Ab</v>
      </c>
      <c r="X8" s="72"/>
      <c r="Y8" s="72"/>
      <c r="Z8" s="72"/>
      <c r="AA8" s="72"/>
      <c r="AB8" s="72"/>
      <c r="AC8" s="72"/>
      <c r="AD8" s="73" t="str">
        <f>データ!$M$6</f>
        <v>その他</v>
      </c>
      <c r="AE8" s="73"/>
      <c r="AF8" s="73"/>
      <c r="AG8" s="73"/>
      <c r="AH8" s="73"/>
      <c r="AI8" s="73"/>
      <c r="AJ8" s="73"/>
      <c r="AK8" s="3"/>
      <c r="AL8" s="69">
        <f>データ!S6</f>
        <v>187901</v>
      </c>
      <c r="AM8" s="69"/>
      <c r="AN8" s="69"/>
      <c r="AO8" s="69"/>
      <c r="AP8" s="69"/>
      <c r="AQ8" s="69"/>
      <c r="AR8" s="69"/>
      <c r="AS8" s="69"/>
      <c r="AT8" s="68">
        <f>データ!T6</f>
        <v>67.540000000000006</v>
      </c>
      <c r="AU8" s="68"/>
      <c r="AV8" s="68"/>
      <c r="AW8" s="68"/>
      <c r="AX8" s="68"/>
      <c r="AY8" s="68"/>
      <c r="AZ8" s="68"/>
      <c r="BA8" s="68"/>
      <c r="BB8" s="68">
        <f>データ!U6</f>
        <v>2782.07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52.99</v>
      </c>
      <c r="J10" s="68"/>
      <c r="K10" s="68"/>
      <c r="L10" s="68"/>
      <c r="M10" s="68"/>
      <c r="N10" s="68"/>
      <c r="O10" s="68"/>
      <c r="P10" s="68">
        <f>データ!P6</f>
        <v>93.94</v>
      </c>
      <c r="Q10" s="68"/>
      <c r="R10" s="68"/>
      <c r="S10" s="68"/>
      <c r="T10" s="68"/>
      <c r="U10" s="68"/>
      <c r="V10" s="68"/>
      <c r="W10" s="68">
        <f>データ!Q6</f>
        <v>89.82</v>
      </c>
      <c r="X10" s="68"/>
      <c r="Y10" s="68"/>
      <c r="Z10" s="68"/>
      <c r="AA10" s="68"/>
      <c r="AB10" s="68"/>
      <c r="AC10" s="68"/>
      <c r="AD10" s="69">
        <f>データ!R6</f>
        <v>3026</v>
      </c>
      <c r="AE10" s="69"/>
      <c r="AF10" s="69"/>
      <c r="AG10" s="69"/>
      <c r="AH10" s="69"/>
      <c r="AI10" s="69"/>
      <c r="AJ10" s="69"/>
      <c r="AK10" s="2"/>
      <c r="AL10" s="69">
        <f>データ!V6</f>
        <v>176111</v>
      </c>
      <c r="AM10" s="69"/>
      <c r="AN10" s="69"/>
      <c r="AO10" s="69"/>
      <c r="AP10" s="69"/>
      <c r="AQ10" s="69"/>
      <c r="AR10" s="69"/>
      <c r="AS10" s="69"/>
      <c r="AT10" s="68">
        <f>データ!W6</f>
        <v>18.13</v>
      </c>
      <c r="AU10" s="68"/>
      <c r="AV10" s="68"/>
      <c r="AW10" s="68"/>
      <c r="AX10" s="68"/>
      <c r="AY10" s="68"/>
      <c r="AZ10" s="68"/>
      <c r="BA10" s="68"/>
      <c r="BB10" s="68">
        <f>データ!X6</f>
        <v>9713.7900000000009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120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6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6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6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5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>【108.80】</v>
      </c>
      <c r="F86" s="26" t="str">
        <f>データ!AT6</f>
        <v>【4.27】</v>
      </c>
      <c r="G86" s="26" t="str">
        <f>データ!BE6</f>
        <v>【66.41】</v>
      </c>
      <c r="H86" s="26" t="str">
        <f>データ!BP6</f>
        <v>【707.33】</v>
      </c>
      <c r="I86" s="26" t="str">
        <f>データ!CA6</f>
        <v>【101.26】</v>
      </c>
      <c r="J86" s="26" t="str">
        <f>データ!CL6</f>
        <v>【136.39】</v>
      </c>
      <c r="K86" s="26" t="str">
        <f>データ!CW6</f>
        <v>【60.13】</v>
      </c>
      <c r="L86" s="26" t="str">
        <f>データ!DH6</f>
        <v>【95.06】</v>
      </c>
      <c r="M86" s="26" t="str">
        <f>データ!DS6</f>
        <v>【38.13】</v>
      </c>
      <c r="N86" s="26" t="str">
        <f>データ!ED6</f>
        <v>【5.37】</v>
      </c>
      <c r="O86" s="26" t="str">
        <f>データ!EO6</f>
        <v>【0.23】</v>
      </c>
    </row>
  </sheetData>
  <sheetProtection algorithmName="SHA-512" hashValue="wNL8hJJwRoWoMBArZFI5+wnTFTdQ8RkS2DetyrVRMdmf2PyTVb/ThnVB6EP2EGMG2yPC0H1Q0ae7GLhfwbSnkw==" saltValue="QqF4+PoBt6v4lrcH4cb/JQ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 x14ac:dyDescent="0.15">
      <c r="A6" s="28" t="s">
        <v>107</v>
      </c>
      <c r="B6" s="33">
        <f>B7</f>
        <v>2017</v>
      </c>
      <c r="C6" s="33">
        <f t="shared" ref="C6:X6" si="3">C7</f>
        <v>262048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京都府　宇治市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Ab</v>
      </c>
      <c r="M6" s="33" t="str">
        <f t="shared" si="3"/>
        <v>その他</v>
      </c>
      <c r="N6" s="34" t="str">
        <f t="shared" si="3"/>
        <v>-</v>
      </c>
      <c r="O6" s="34">
        <f t="shared" si="3"/>
        <v>52.99</v>
      </c>
      <c r="P6" s="34">
        <f t="shared" si="3"/>
        <v>93.94</v>
      </c>
      <c r="Q6" s="34">
        <f t="shared" si="3"/>
        <v>89.82</v>
      </c>
      <c r="R6" s="34">
        <f t="shared" si="3"/>
        <v>3026</v>
      </c>
      <c r="S6" s="34">
        <f t="shared" si="3"/>
        <v>187901</v>
      </c>
      <c r="T6" s="34">
        <f t="shared" si="3"/>
        <v>67.540000000000006</v>
      </c>
      <c r="U6" s="34">
        <f t="shared" si="3"/>
        <v>2782.07</v>
      </c>
      <c r="V6" s="34">
        <f t="shared" si="3"/>
        <v>176111</v>
      </c>
      <c r="W6" s="34">
        <f t="shared" si="3"/>
        <v>18.13</v>
      </c>
      <c r="X6" s="34">
        <f t="shared" si="3"/>
        <v>9713.7900000000009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97.43</v>
      </c>
      <c r="AB6" s="35">
        <f t="shared" si="4"/>
        <v>101.11</v>
      </c>
      <c r="AC6" s="35">
        <f t="shared" si="4"/>
        <v>100.47</v>
      </c>
      <c r="AD6" s="35" t="str">
        <f t="shared" si="4"/>
        <v>-</v>
      </c>
      <c r="AE6" s="35" t="str">
        <f t="shared" si="4"/>
        <v>-</v>
      </c>
      <c r="AF6" s="35">
        <f t="shared" si="4"/>
        <v>110.25</v>
      </c>
      <c r="AG6" s="35">
        <f t="shared" si="4"/>
        <v>109.82</v>
      </c>
      <c r="AH6" s="35">
        <f t="shared" si="4"/>
        <v>106.55</v>
      </c>
      <c r="AI6" s="34" t="str">
        <f>IF(AI7="","",IF(AI7="-","【-】","【"&amp;SUBSTITUTE(TEXT(AI7,"#,##0.00"),"-","△")&amp;"】"))</f>
        <v>【108.80】</v>
      </c>
      <c r="AJ6" s="35" t="str">
        <f>IF(AJ7="",NA(),AJ7)</f>
        <v>-</v>
      </c>
      <c r="AK6" s="35" t="str">
        <f t="shared" ref="AK6:AS6" si="5">IF(AK7="",NA(),AK7)</f>
        <v>-</v>
      </c>
      <c r="AL6" s="35">
        <f t="shared" si="5"/>
        <v>5.66</v>
      </c>
      <c r="AM6" s="35">
        <f t="shared" si="5"/>
        <v>3.64</v>
      </c>
      <c r="AN6" s="35">
        <f t="shared" si="5"/>
        <v>3</v>
      </c>
      <c r="AO6" s="35" t="str">
        <f t="shared" si="5"/>
        <v>-</v>
      </c>
      <c r="AP6" s="35" t="str">
        <f t="shared" si="5"/>
        <v>-</v>
      </c>
      <c r="AQ6" s="35">
        <f t="shared" si="5"/>
        <v>0.6</v>
      </c>
      <c r="AR6" s="35">
        <f t="shared" si="5"/>
        <v>0.45</v>
      </c>
      <c r="AS6" s="35">
        <f t="shared" si="5"/>
        <v>0.41</v>
      </c>
      <c r="AT6" s="34" t="str">
        <f>IF(AT7="","",IF(AT7="-","【-】","【"&amp;SUBSTITUTE(TEXT(AT7,"#,##0.00"),"-","△")&amp;"】"))</f>
        <v>【4.27】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42.97</v>
      </c>
      <c r="AX6" s="35">
        <f t="shared" si="6"/>
        <v>35.729999999999997</v>
      </c>
      <c r="AY6" s="35">
        <f t="shared" si="6"/>
        <v>47.49</v>
      </c>
      <c r="AZ6" s="35" t="str">
        <f t="shared" si="6"/>
        <v>-</v>
      </c>
      <c r="BA6" s="35" t="str">
        <f t="shared" si="6"/>
        <v>-</v>
      </c>
      <c r="BB6" s="35">
        <f t="shared" si="6"/>
        <v>65.17</v>
      </c>
      <c r="BC6" s="35">
        <f t="shared" si="6"/>
        <v>67.7</v>
      </c>
      <c r="BD6" s="35">
        <f t="shared" si="6"/>
        <v>83.46</v>
      </c>
      <c r="BE6" s="34" t="str">
        <f>IF(BE7="","",IF(BE7="-","【-】","【"&amp;SUBSTITUTE(TEXT(BE7,"#,##0.00"),"-","△")&amp;"】"))</f>
        <v>【66.41】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1535.06</v>
      </c>
      <c r="BI6" s="35">
        <f t="shared" si="7"/>
        <v>1515</v>
      </c>
      <c r="BJ6" s="35">
        <f t="shared" si="7"/>
        <v>1479.87</v>
      </c>
      <c r="BK6" s="35" t="str">
        <f t="shared" si="7"/>
        <v>-</v>
      </c>
      <c r="BL6" s="35" t="str">
        <f t="shared" si="7"/>
        <v>-</v>
      </c>
      <c r="BM6" s="35">
        <f t="shared" si="7"/>
        <v>642.57000000000005</v>
      </c>
      <c r="BN6" s="35">
        <f t="shared" si="7"/>
        <v>599.92999999999995</v>
      </c>
      <c r="BO6" s="35">
        <f t="shared" si="7"/>
        <v>612.6</v>
      </c>
      <c r="BP6" s="34" t="str">
        <f>IF(BP7="","",IF(BP7="-","【-】","【"&amp;SUBSTITUTE(TEXT(BP7,"#,##0.00"),"-","△")&amp;"】"))</f>
        <v>【707.33】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87.26</v>
      </c>
      <c r="BT6" s="35">
        <f t="shared" si="8"/>
        <v>84.15</v>
      </c>
      <c r="BU6" s="35">
        <f t="shared" si="8"/>
        <v>87.9</v>
      </c>
      <c r="BV6" s="35" t="str">
        <f t="shared" si="8"/>
        <v>-</v>
      </c>
      <c r="BW6" s="35" t="str">
        <f t="shared" si="8"/>
        <v>-</v>
      </c>
      <c r="BX6" s="35">
        <f t="shared" si="8"/>
        <v>94.3</v>
      </c>
      <c r="BY6" s="35">
        <f t="shared" si="8"/>
        <v>95.76</v>
      </c>
      <c r="BZ6" s="35">
        <f t="shared" si="8"/>
        <v>100.97</v>
      </c>
      <c r="CA6" s="34" t="str">
        <f>IF(CA7="","",IF(CA7="-","【-】","【"&amp;SUBSTITUTE(TEXT(CA7,"#,##0.00"),"-","△")&amp;"】"))</f>
        <v>【101.26】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187.24</v>
      </c>
      <c r="CE6" s="35">
        <f t="shared" si="9"/>
        <v>194.34</v>
      </c>
      <c r="CF6" s="35">
        <f t="shared" si="9"/>
        <v>185.68</v>
      </c>
      <c r="CG6" s="35" t="str">
        <f t="shared" si="9"/>
        <v>-</v>
      </c>
      <c r="CH6" s="35" t="str">
        <f t="shared" si="9"/>
        <v>-</v>
      </c>
      <c r="CI6" s="35">
        <f t="shared" si="9"/>
        <v>120.18</v>
      </c>
      <c r="CJ6" s="35">
        <f t="shared" si="9"/>
        <v>119</v>
      </c>
      <c r="CK6" s="35">
        <f t="shared" si="9"/>
        <v>118.78</v>
      </c>
      <c r="CL6" s="34" t="str">
        <f>IF(CL7="","",IF(CL7="-","【-】","【"&amp;SUBSTITUTE(TEXT(CL7,"#,##0.00"),"-","△")&amp;"】"))</f>
        <v>【136.39】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61.14</v>
      </c>
      <c r="CP6" s="35">
        <f t="shared" si="10"/>
        <v>57.63</v>
      </c>
      <c r="CQ6" s="35">
        <f t="shared" si="10"/>
        <v>70.14</v>
      </c>
      <c r="CR6" s="35" t="str">
        <f t="shared" si="10"/>
        <v>-</v>
      </c>
      <c r="CS6" s="35" t="str">
        <f t="shared" si="10"/>
        <v>-</v>
      </c>
      <c r="CT6" s="35">
        <f t="shared" si="10"/>
        <v>64.81</v>
      </c>
      <c r="CU6" s="35">
        <f t="shared" si="10"/>
        <v>64.66</v>
      </c>
      <c r="CV6" s="35">
        <f t="shared" si="10"/>
        <v>70.37</v>
      </c>
      <c r="CW6" s="34" t="str">
        <f>IF(CW7="","",IF(CW7="-","【-】","【"&amp;SUBSTITUTE(TEXT(CW7,"#,##0.00"),"-","△")&amp;"】"))</f>
        <v>【60.13】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82.63</v>
      </c>
      <c r="DA6" s="35">
        <f t="shared" si="11"/>
        <v>83.8</v>
      </c>
      <c r="DB6" s="35">
        <f t="shared" si="11"/>
        <v>84.8</v>
      </c>
      <c r="DC6" s="35" t="str">
        <f t="shared" si="11"/>
        <v>-</v>
      </c>
      <c r="DD6" s="35" t="str">
        <f t="shared" si="11"/>
        <v>-</v>
      </c>
      <c r="DE6" s="35">
        <f t="shared" si="11"/>
        <v>96.89</v>
      </c>
      <c r="DF6" s="35">
        <f t="shared" si="11"/>
        <v>97.08</v>
      </c>
      <c r="DG6" s="35">
        <f t="shared" si="11"/>
        <v>96.75</v>
      </c>
      <c r="DH6" s="34" t="str">
        <f>IF(DH7="","",IF(DH7="-","【-】","【"&amp;SUBSTITUTE(TEXT(DH7,"#,##0.00"),"-","△")&amp;"】"))</f>
        <v>【95.06】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3.41</v>
      </c>
      <c r="DL6" s="35">
        <f t="shared" si="12"/>
        <v>6.62</v>
      </c>
      <c r="DM6" s="35">
        <f t="shared" si="12"/>
        <v>9.56</v>
      </c>
      <c r="DN6" s="35" t="str">
        <f t="shared" si="12"/>
        <v>-</v>
      </c>
      <c r="DO6" s="35" t="str">
        <f t="shared" si="12"/>
        <v>-</v>
      </c>
      <c r="DP6" s="35">
        <f t="shared" si="12"/>
        <v>25.8</v>
      </c>
      <c r="DQ6" s="35">
        <f t="shared" si="12"/>
        <v>25.28</v>
      </c>
      <c r="DR6" s="35">
        <f t="shared" si="12"/>
        <v>28.24</v>
      </c>
      <c r="DS6" s="34" t="str">
        <f>IF(DS7="","",IF(DS7="-","【-】","【"&amp;SUBSTITUTE(TEXT(DS7,"#,##0.00"),"-","△")&amp;"】"))</f>
        <v>【38.13】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5">
        <f t="shared" si="13"/>
        <v>0.54</v>
      </c>
      <c r="DY6" s="35" t="str">
        <f t="shared" si="13"/>
        <v>-</v>
      </c>
      <c r="DZ6" s="35" t="str">
        <f t="shared" si="13"/>
        <v>-</v>
      </c>
      <c r="EA6" s="35">
        <f t="shared" si="13"/>
        <v>3.39</v>
      </c>
      <c r="EB6" s="35">
        <f t="shared" si="13"/>
        <v>4.08</v>
      </c>
      <c r="EC6" s="35">
        <f t="shared" si="13"/>
        <v>3.67</v>
      </c>
      <c r="ED6" s="34" t="str">
        <f>IF(ED7="","",IF(ED7="-","【-】","【"&amp;SUBSTITUTE(TEXT(ED7,"#,##0.00"),"-","△")&amp;"】"))</f>
        <v>【5.37】</v>
      </c>
      <c r="EE6" s="35" t="str">
        <f>IF(EE7="",NA(),EE7)</f>
        <v>-</v>
      </c>
      <c r="EF6" s="35" t="str">
        <f t="shared" ref="EF6:EN6" si="14">IF(EF7="",NA(),EF7)</f>
        <v>-</v>
      </c>
      <c r="EG6" s="35">
        <f t="shared" si="14"/>
        <v>0.24</v>
      </c>
      <c r="EH6" s="35">
        <f t="shared" si="14"/>
        <v>0.01</v>
      </c>
      <c r="EI6" s="35">
        <f t="shared" si="14"/>
        <v>0.24</v>
      </c>
      <c r="EJ6" s="35" t="str">
        <f t="shared" si="14"/>
        <v>-</v>
      </c>
      <c r="EK6" s="35" t="str">
        <f t="shared" si="14"/>
        <v>-</v>
      </c>
      <c r="EL6" s="35">
        <f t="shared" si="14"/>
        <v>0.13</v>
      </c>
      <c r="EM6" s="35">
        <f t="shared" si="14"/>
        <v>0.16</v>
      </c>
      <c r="EN6" s="35">
        <f t="shared" si="14"/>
        <v>0.1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15">
      <c r="A7" s="28"/>
      <c r="B7" s="37">
        <v>2017</v>
      </c>
      <c r="C7" s="37">
        <v>262048</v>
      </c>
      <c r="D7" s="37">
        <v>46</v>
      </c>
      <c r="E7" s="37">
        <v>17</v>
      </c>
      <c r="F7" s="37">
        <v>1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52.99</v>
      </c>
      <c r="P7" s="38">
        <v>93.94</v>
      </c>
      <c r="Q7" s="38">
        <v>89.82</v>
      </c>
      <c r="R7" s="38">
        <v>3026</v>
      </c>
      <c r="S7" s="38">
        <v>187901</v>
      </c>
      <c r="T7" s="38">
        <v>67.540000000000006</v>
      </c>
      <c r="U7" s="38">
        <v>2782.07</v>
      </c>
      <c r="V7" s="38">
        <v>176111</v>
      </c>
      <c r="W7" s="38">
        <v>18.13</v>
      </c>
      <c r="X7" s="38">
        <v>9713.7900000000009</v>
      </c>
      <c r="Y7" s="38" t="s">
        <v>114</v>
      </c>
      <c r="Z7" s="38" t="s">
        <v>114</v>
      </c>
      <c r="AA7" s="38">
        <v>97.43</v>
      </c>
      <c r="AB7" s="38">
        <v>101.11</v>
      </c>
      <c r="AC7" s="38">
        <v>100.47</v>
      </c>
      <c r="AD7" s="38" t="s">
        <v>114</v>
      </c>
      <c r="AE7" s="38" t="s">
        <v>114</v>
      </c>
      <c r="AF7" s="38">
        <v>110.25</v>
      </c>
      <c r="AG7" s="38">
        <v>109.82</v>
      </c>
      <c r="AH7" s="38">
        <v>106.55</v>
      </c>
      <c r="AI7" s="38">
        <v>108.8</v>
      </c>
      <c r="AJ7" s="38" t="s">
        <v>114</v>
      </c>
      <c r="AK7" s="38" t="s">
        <v>114</v>
      </c>
      <c r="AL7" s="38">
        <v>5.66</v>
      </c>
      <c r="AM7" s="38">
        <v>3.64</v>
      </c>
      <c r="AN7" s="38">
        <v>3</v>
      </c>
      <c r="AO7" s="38" t="s">
        <v>114</v>
      </c>
      <c r="AP7" s="38" t="s">
        <v>114</v>
      </c>
      <c r="AQ7" s="38">
        <v>0.6</v>
      </c>
      <c r="AR7" s="38">
        <v>0.45</v>
      </c>
      <c r="AS7" s="38">
        <v>0.41</v>
      </c>
      <c r="AT7" s="38">
        <v>4.2699999999999996</v>
      </c>
      <c r="AU7" s="38" t="s">
        <v>114</v>
      </c>
      <c r="AV7" s="38" t="s">
        <v>114</v>
      </c>
      <c r="AW7" s="38">
        <v>42.97</v>
      </c>
      <c r="AX7" s="38">
        <v>35.729999999999997</v>
      </c>
      <c r="AY7" s="38">
        <v>47.49</v>
      </c>
      <c r="AZ7" s="38" t="s">
        <v>114</v>
      </c>
      <c r="BA7" s="38" t="s">
        <v>114</v>
      </c>
      <c r="BB7" s="38">
        <v>65.17</v>
      </c>
      <c r="BC7" s="38">
        <v>67.7</v>
      </c>
      <c r="BD7" s="38">
        <v>83.46</v>
      </c>
      <c r="BE7" s="38">
        <v>66.41</v>
      </c>
      <c r="BF7" s="38" t="s">
        <v>114</v>
      </c>
      <c r="BG7" s="38" t="s">
        <v>114</v>
      </c>
      <c r="BH7" s="38">
        <v>1535.06</v>
      </c>
      <c r="BI7" s="38">
        <v>1515</v>
      </c>
      <c r="BJ7" s="38">
        <v>1479.87</v>
      </c>
      <c r="BK7" s="38" t="s">
        <v>114</v>
      </c>
      <c r="BL7" s="38" t="s">
        <v>114</v>
      </c>
      <c r="BM7" s="38">
        <v>642.57000000000005</v>
      </c>
      <c r="BN7" s="38">
        <v>599.92999999999995</v>
      </c>
      <c r="BO7" s="38">
        <v>612.6</v>
      </c>
      <c r="BP7" s="38">
        <v>707.33</v>
      </c>
      <c r="BQ7" s="38" t="s">
        <v>114</v>
      </c>
      <c r="BR7" s="38" t="s">
        <v>114</v>
      </c>
      <c r="BS7" s="38">
        <v>87.26</v>
      </c>
      <c r="BT7" s="38">
        <v>84.15</v>
      </c>
      <c r="BU7" s="38">
        <v>87.9</v>
      </c>
      <c r="BV7" s="38" t="s">
        <v>114</v>
      </c>
      <c r="BW7" s="38" t="s">
        <v>114</v>
      </c>
      <c r="BX7" s="38">
        <v>94.3</v>
      </c>
      <c r="BY7" s="38">
        <v>95.76</v>
      </c>
      <c r="BZ7" s="38">
        <v>100.97</v>
      </c>
      <c r="CA7" s="38">
        <v>101.26</v>
      </c>
      <c r="CB7" s="38" t="s">
        <v>114</v>
      </c>
      <c r="CC7" s="38" t="s">
        <v>114</v>
      </c>
      <c r="CD7" s="38">
        <v>187.24</v>
      </c>
      <c r="CE7" s="38">
        <v>194.34</v>
      </c>
      <c r="CF7" s="38">
        <v>185.68</v>
      </c>
      <c r="CG7" s="38" t="s">
        <v>114</v>
      </c>
      <c r="CH7" s="38" t="s">
        <v>114</v>
      </c>
      <c r="CI7" s="38">
        <v>120.18</v>
      </c>
      <c r="CJ7" s="38">
        <v>119</v>
      </c>
      <c r="CK7" s="38">
        <v>118.78</v>
      </c>
      <c r="CL7" s="38">
        <v>136.38999999999999</v>
      </c>
      <c r="CM7" s="38" t="s">
        <v>114</v>
      </c>
      <c r="CN7" s="38" t="s">
        <v>114</v>
      </c>
      <c r="CO7" s="38">
        <v>61.14</v>
      </c>
      <c r="CP7" s="38">
        <v>57.63</v>
      </c>
      <c r="CQ7" s="38">
        <v>70.14</v>
      </c>
      <c r="CR7" s="38" t="s">
        <v>114</v>
      </c>
      <c r="CS7" s="38" t="s">
        <v>114</v>
      </c>
      <c r="CT7" s="38">
        <v>64.81</v>
      </c>
      <c r="CU7" s="38">
        <v>64.66</v>
      </c>
      <c r="CV7" s="38">
        <v>70.37</v>
      </c>
      <c r="CW7" s="38">
        <v>60.13</v>
      </c>
      <c r="CX7" s="38" t="s">
        <v>114</v>
      </c>
      <c r="CY7" s="38" t="s">
        <v>114</v>
      </c>
      <c r="CZ7" s="38">
        <v>82.63</v>
      </c>
      <c r="DA7" s="38">
        <v>83.8</v>
      </c>
      <c r="DB7" s="38">
        <v>84.8</v>
      </c>
      <c r="DC7" s="38" t="s">
        <v>114</v>
      </c>
      <c r="DD7" s="38" t="s">
        <v>114</v>
      </c>
      <c r="DE7" s="38">
        <v>96.89</v>
      </c>
      <c r="DF7" s="38">
        <v>97.08</v>
      </c>
      <c r="DG7" s="38">
        <v>96.75</v>
      </c>
      <c r="DH7" s="38">
        <v>95.06</v>
      </c>
      <c r="DI7" s="38" t="s">
        <v>114</v>
      </c>
      <c r="DJ7" s="38" t="s">
        <v>114</v>
      </c>
      <c r="DK7" s="38">
        <v>3.41</v>
      </c>
      <c r="DL7" s="38">
        <v>6.62</v>
      </c>
      <c r="DM7" s="38">
        <v>9.56</v>
      </c>
      <c r="DN7" s="38" t="s">
        <v>114</v>
      </c>
      <c r="DO7" s="38" t="s">
        <v>114</v>
      </c>
      <c r="DP7" s="38">
        <v>25.8</v>
      </c>
      <c r="DQ7" s="38">
        <v>25.28</v>
      </c>
      <c r="DR7" s="38">
        <v>28.24</v>
      </c>
      <c r="DS7" s="38">
        <v>38.130000000000003</v>
      </c>
      <c r="DT7" s="38" t="s">
        <v>114</v>
      </c>
      <c r="DU7" s="38" t="s">
        <v>114</v>
      </c>
      <c r="DV7" s="38">
        <v>0</v>
      </c>
      <c r="DW7" s="38">
        <v>0</v>
      </c>
      <c r="DX7" s="38">
        <v>0.54</v>
      </c>
      <c r="DY7" s="38" t="s">
        <v>114</v>
      </c>
      <c r="DZ7" s="38" t="s">
        <v>114</v>
      </c>
      <c r="EA7" s="38">
        <v>3.39</v>
      </c>
      <c r="EB7" s="38">
        <v>4.08</v>
      </c>
      <c r="EC7" s="38">
        <v>3.67</v>
      </c>
      <c r="ED7" s="38">
        <v>5.37</v>
      </c>
      <c r="EE7" s="38" t="s">
        <v>114</v>
      </c>
      <c r="EF7" s="38" t="s">
        <v>114</v>
      </c>
      <c r="EG7" s="38">
        <v>0.24</v>
      </c>
      <c r="EH7" s="38">
        <v>0.01</v>
      </c>
      <c r="EI7" s="38">
        <v>0.24</v>
      </c>
      <c r="EJ7" s="38" t="s">
        <v>114</v>
      </c>
      <c r="EK7" s="38" t="s">
        <v>114</v>
      </c>
      <c r="EL7" s="38">
        <v>0.13</v>
      </c>
      <c r="EM7" s="38">
        <v>0.16</v>
      </c>
      <c r="EN7" s="38">
        <v>0.1</v>
      </c>
      <c r="EO7" s="38">
        <v>0.23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2019-02-04T04:38:11Z</cp:lastPrinted>
  <dcterms:modified xsi:type="dcterms:W3CDTF">2019-02-04T04:38:13Z</dcterms:modified>
</cp:coreProperties>
</file>