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J86" i="4"/>
  <c r="G86" i="4"/>
  <c r="F86" i="4"/>
  <c r="E86" i="4"/>
  <c r="AL10" i="4"/>
  <c r="AD10" i="4"/>
  <c r="W10" i="4"/>
  <c r="B10" i="4"/>
  <c r="AL8" i="4"/>
  <c r="I8" i="4"/>
  <c r="D10" i="5" l="1"/>
  <c r="C10" i="5"/>
  <c r="E10" i="5"/>
  <c r="B10" i="5"/>
</calcChain>
</file>

<file path=xl/sharedStrings.xml><?xml version="1.0" encoding="utf-8"?>
<sst xmlns="http://schemas.openxmlformats.org/spreadsheetml/2006/main" count="301" uniqueCount="123">
  <si>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</si>
  <si>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</si>
  <si>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</si>
  <si>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</si>
  <si>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</si>
  <si>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</si>
  <si>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</si>
  <si>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</si>
  <si>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</si>
  <si>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</si>
  <si>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</si>
  <si>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</si>
  <si>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</si>
  <si>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</si>
  <si>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</si>
  <si>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</si>
  <si>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</si>
  <si>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</si>
  <si>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</si>
  <si>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</si>
  <si>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</si>
  <si>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</si>
  <si>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</si>
  <si>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</si>
  <si>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</si>
  <si>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</si>
  <si>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</si>
  <si>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</si>
  <si>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</si>
  <si>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</si>
  <si>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</si>
  <si>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</si>
  <si>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</si>
  <si>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</si>
  <si>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</si>
  <si>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</si>
  <si>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</si>
  <si>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</si>
  <si>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</si>
  <si>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</si>
  <si>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</si>
  <si>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</si>
  <si>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</si>
  <si>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</si>
  <si>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</si>
  <si>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</si>
  <si>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</si>
  <si>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</si>
  <si>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</si>
  <si>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</si>
  <si>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</si>
  <si>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</si>
  <si>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</si>
  <si>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</si>
  <si>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</si>
  <si>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</si>
  <si>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</si>
  <si>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</si>
  <si>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</si>
  <si>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</si>
  <si>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</si>
  <si>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</si>
  <si>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</si>
  <si>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</si>
  <si>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</si>
  <si>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</si>
  <si>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</si>
  <si>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</si>
  <si>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</si>
  <si>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</si>
  <si>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</si>
  <si>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</si>
  <si>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</si>
  <si>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</si>
  <si>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</si>
  <si>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</si>
  <si>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</si>
  <si>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</si>
  <si>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</si>
  <si>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</si>
  <si>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</si>
  <si>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</si>
  <si>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</si>
  <si>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</si>
  <si>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</si>
  <si>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</si>
  <si>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</si>
  <si>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</si>
  <si>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</si>
  <si>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</si>
  <si>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</si>
  <si>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</si>
  <si>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</si>
  <si>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</si>
  <si>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</si>
  <si>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</si>
  <si>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</si>
  <si>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</si>
  <si>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</si>
  <si>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</si>
  <si>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</si>
  <si>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</si>
  <si>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</si>
  <si>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</si>
  <si>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</si>
  <si>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</si>
  <si>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</si>
  <si>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</si>
  <si>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京都府　宇治市</t>
  </si>
  <si>
    <t>法適用</t>
  </si>
  <si>
    <t>下水道事業</t>
  </si>
  <si>
    <t>公共下水道</t>
  </si>
  <si>
    <t>Aa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</si>
  <si>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</si>
  <si>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</si>
  <si>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</si>
  <si>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</si>
  <si>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</si>
  <si>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</si>
  <si>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</si>
  <si>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平成27年度から地方公営企業法の全部を適用したため、平成26年度以前のデータはない。
　平成28年度は、経常収支比率が100％を上回り、累積欠損金比率が改善したものの、流動比率とともに類似団体と比べて厳しい数値となっている。これは、現時点の普及率が92.95％であり、今なお下水道建設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一方、下水道使用料水準は平成18年の料金改定以後、使用料単価は1㎥あたり170円を超えており、20㎥あたり下水道使用料3,026円と同じく一定の水準に達している。
　施設利用率に関しては、類似団体平均値よりやや低い値となっているが、現在も下水道整備中であり、今後の流量増加が見込まれることから、今後は数値が上昇すると考えている。</t>
    <phoneticPr fontId="4"/>
  </si>
  <si>
    <t>　現在も下水道管渠の整備に取り組んでいることから、本市で整備した管渠は新しいものが多く、法定耐用年数を経過した管渠は対象がない。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　なお、有形固定資産減価償却率は、比較的新しい資産が多いこともあり、低い値となっている。</t>
    <phoneticPr fontId="4"/>
  </si>
  <si>
    <t xml:space="preserve">　現時点でも下水道建設に取り組み、多額の設備投資及び公債費の償還を行っており、類似団体と比較して現時点での経営分析は、経費を多く要する状況である。
　他方、使用料単価は1㎥あたり170円を超えており、20㎥あたり下水道使用料3,026円と同じく一定の水準に達している。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</si>
</sst>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</c:v>
                </c:pt>
                <c:pt idx="4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82528"/>
        <c:axId val="12458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0.13</c:v>
                </c:pt>
                <c:pt idx="4">
                  <c:v>0.16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82528"/>
        <c:axId val="124581760"/>
      </c:lineChart>
      <c:dateAx>
        <c:axId val="12458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581760"/>
        <c:crosses val="autoZero"/>
        <c:auto val="1"/>
        <c:lblOffset val="100"/>
        <c:baseTimeUnit val="years"/>
      </c:dateAx>
      <c:valAx>
        <c:axId val="12458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58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61.14</c:v>
                </c:pt>
                <c:pt idx="4">
                  <c:v>57.63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23808"/>
        <c:axId val="16323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64.81</c:v>
                </c:pt>
                <c:pt idx="4">
                  <c:v>64.66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23808"/>
        <c:axId val="163230080"/>
      </c:lineChart>
      <c:dateAx>
        <c:axId val="16322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30080"/>
        <c:crosses val="autoZero"/>
        <c:auto val="1"/>
        <c:lblOffset val="100"/>
        <c:baseTimeUnit val="years"/>
      </c:dateAx>
      <c:valAx>
        <c:axId val="16323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22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82.63</c:v>
                </c:pt>
                <c:pt idx="4">
                  <c:v>83.8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60288"/>
        <c:axId val="16327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96.89</c:v>
                </c:pt>
                <c:pt idx="4">
                  <c:v>97.08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60288"/>
        <c:axId val="163274752"/>
      </c:lineChart>
      <c:dateAx>
        <c:axId val="16326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274752"/>
        <c:crosses val="autoZero"/>
        <c:auto val="1"/>
        <c:lblOffset val="100"/>
        <c:baseTimeUnit val="years"/>
      </c:dateAx>
      <c:valAx>
        <c:axId val="16327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26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97.43</c:v>
                </c:pt>
                <c:pt idx="4">
                  <c:v>101.11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28128"/>
        <c:axId val="12453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110.25</c:v>
                </c:pt>
                <c:pt idx="4">
                  <c:v>109.82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28128"/>
        <c:axId val="124530048"/>
      </c:lineChart>
      <c:dateAx>
        <c:axId val="12452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530048"/>
        <c:crosses val="autoZero"/>
        <c:auto val="1"/>
        <c:lblOffset val="100"/>
        <c:baseTimeUnit val="years"/>
      </c:dateAx>
      <c:valAx>
        <c:axId val="12453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528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3.41</c:v>
                </c:pt>
                <c:pt idx="4">
                  <c:v>6.62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75200"/>
        <c:axId val="16307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25.8</c:v>
                </c:pt>
                <c:pt idx="4">
                  <c:v>25.28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5200"/>
        <c:axId val="163077120"/>
      </c:lineChart>
      <c:dateAx>
        <c:axId val="16307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077120"/>
        <c:crosses val="autoZero"/>
        <c:auto val="1"/>
        <c:lblOffset val="100"/>
        <c:baseTimeUnit val="years"/>
      </c:dateAx>
      <c:valAx>
        <c:axId val="16307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07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90560"/>
        <c:axId val="11869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3.39</c:v>
                </c:pt>
                <c:pt idx="4">
                  <c:v>4.08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90560"/>
        <c:axId val="118692480"/>
      </c:lineChart>
      <c:dateAx>
        <c:axId val="118690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692480"/>
        <c:crosses val="autoZero"/>
        <c:auto val="1"/>
        <c:lblOffset val="100"/>
        <c:baseTimeUnit val="years"/>
      </c:dateAx>
      <c:valAx>
        <c:axId val="11869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690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5.66</c:v>
                </c:pt>
                <c:pt idx="4">
                  <c:v>3.64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40736"/>
        <c:axId val="11554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0.45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40736"/>
        <c:axId val="115542656"/>
      </c:lineChart>
      <c:dateAx>
        <c:axId val="11554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542656"/>
        <c:crosses val="autoZero"/>
        <c:auto val="1"/>
        <c:lblOffset val="100"/>
        <c:baseTimeUnit val="years"/>
      </c:dateAx>
      <c:valAx>
        <c:axId val="11554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4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42.97</c:v>
                </c:pt>
                <c:pt idx="4">
                  <c:v>35.729999999999997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46752"/>
        <c:axId val="12434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65.17</c:v>
                </c:pt>
                <c:pt idx="4">
                  <c:v>67.7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46752"/>
        <c:axId val="124348672"/>
      </c:lineChart>
      <c:dateAx>
        <c:axId val="12434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348672"/>
        <c:crosses val="autoZero"/>
        <c:auto val="1"/>
        <c:lblOffset val="100"/>
        <c:baseTimeUnit val="years"/>
      </c:dateAx>
      <c:valAx>
        <c:axId val="12434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34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1535.06</c:v>
                </c:pt>
                <c:pt idx="4">
                  <c:v>1515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83232"/>
        <c:axId val="12438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642.57000000000005</c:v>
                </c:pt>
                <c:pt idx="4">
                  <c:v>599.92999999999995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83232"/>
        <c:axId val="124385152"/>
      </c:lineChart>
      <c:dateAx>
        <c:axId val="12438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385152"/>
        <c:crosses val="autoZero"/>
        <c:auto val="1"/>
        <c:lblOffset val="100"/>
        <c:baseTimeUnit val="years"/>
      </c:dateAx>
      <c:valAx>
        <c:axId val="12438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38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87.26</c:v>
                </c:pt>
                <c:pt idx="4">
                  <c:v>84.15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72704"/>
        <c:axId val="12449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94.3</c:v>
                </c:pt>
                <c:pt idx="4">
                  <c:v>95.76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72704"/>
        <c:axId val="124495360"/>
      </c:lineChart>
      <c:dateAx>
        <c:axId val="12447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4495360"/>
        <c:crosses val="autoZero"/>
        <c:auto val="1"/>
        <c:lblOffset val="100"/>
        <c:baseTimeUnit val="years"/>
      </c:dateAx>
      <c:valAx>
        <c:axId val="12449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47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187.24</c:v>
                </c:pt>
                <c:pt idx="4">
                  <c:v>194.34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187328"/>
        <c:axId val="16318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120.18</c:v>
                </c:pt>
                <c:pt idx="4">
                  <c:v>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87328"/>
        <c:axId val="163189504"/>
      </c:lineChart>
      <c:dateAx>
        <c:axId val="163187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189504"/>
        <c:crosses val="autoZero"/>
        <c:auto val="1"/>
        <c:lblOffset val="100"/>
        <c:baseTimeUnit val="years"/>
      </c:dateAx>
      <c:valAx>
        <c:axId val="16318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187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70" zoomScaleNormal="70" workbookViewId="0">
      <selection activeCell="BX5" sqref="BX5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京都府　宇治市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Aa</v>
      </c>
      <c r="X8" s="49"/>
      <c r="Y8" s="49"/>
      <c r="Z8" s="49"/>
      <c r="AA8" s="49"/>
      <c r="AB8" s="49"/>
      <c r="AC8" s="49"/>
      <c r="AD8" s="50" t="s">
        <v>119</v>
      </c>
      <c r="AE8" s="50"/>
      <c r="AF8" s="50"/>
      <c r="AG8" s="50"/>
      <c r="AH8" s="50"/>
      <c r="AI8" s="50"/>
      <c r="AJ8" s="50"/>
      <c r="AK8" s="4"/>
      <c r="AL8" s="51">
        <f>データ!S6</f>
        <v>188674</v>
      </c>
      <c r="AM8" s="51"/>
      <c r="AN8" s="51"/>
      <c r="AO8" s="51"/>
      <c r="AP8" s="51"/>
      <c r="AQ8" s="51"/>
      <c r="AR8" s="51"/>
      <c r="AS8" s="51"/>
      <c r="AT8" s="46">
        <f>データ!T6</f>
        <v>67.540000000000006</v>
      </c>
      <c r="AU8" s="46"/>
      <c r="AV8" s="46"/>
      <c r="AW8" s="46"/>
      <c r="AX8" s="46"/>
      <c r="AY8" s="46"/>
      <c r="AZ8" s="46"/>
      <c r="BA8" s="46"/>
      <c r="BB8" s="46">
        <f>データ!U6</f>
        <v>2793.51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53.09</v>
      </c>
      <c r="J10" s="46"/>
      <c r="K10" s="46"/>
      <c r="L10" s="46"/>
      <c r="M10" s="46"/>
      <c r="N10" s="46"/>
      <c r="O10" s="46"/>
      <c r="P10" s="46">
        <f>データ!P6</f>
        <v>92.95</v>
      </c>
      <c r="Q10" s="46"/>
      <c r="R10" s="46"/>
      <c r="S10" s="46"/>
      <c r="T10" s="46"/>
      <c r="U10" s="46"/>
      <c r="V10" s="46"/>
      <c r="W10" s="46">
        <f>データ!Q6</f>
        <v>88.75</v>
      </c>
      <c r="X10" s="46"/>
      <c r="Y10" s="46"/>
      <c r="Z10" s="46"/>
      <c r="AA10" s="46"/>
      <c r="AB10" s="46"/>
      <c r="AC10" s="46"/>
      <c r="AD10" s="51">
        <f>データ!R6</f>
        <v>3026</v>
      </c>
      <c r="AE10" s="51"/>
      <c r="AF10" s="51"/>
      <c r="AG10" s="51"/>
      <c r="AH10" s="51"/>
      <c r="AI10" s="51"/>
      <c r="AJ10" s="51"/>
      <c r="AK10" s="2"/>
      <c r="AL10" s="51">
        <f>データ!V6</f>
        <v>175175</v>
      </c>
      <c r="AM10" s="51"/>
      <c r="AN10" s="51"/>
      <c r="AO10" s="51"/>
      <c r="AP10" s="51"/>
      <c r="AQ10" s="51"/>
      <c r="AR10" s="51"/>
      <c r="AS10" s="51"/>
      <c r="AT10" s="46">
        <f>データ!W6</f>
        <v>16.71</v>
      </c>
      <c r="AU10" s="46"/>
      <c r="AV10" s="46"/>
      <c r="AW10" s="46"/>
      <c r="AX10" s="46"/>
      <c r="AY10" s="46"/>
      <c r="AZ10" s="46"/>
      <c r="BA10" s="46"/>
      <c r="BB10" s="46">
        <f>データ!X6</f>
        <v>10483.24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120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122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【108.57】</v>
      </c>
      <c r="F86" s="27" t="str">
        <f>データ!AT6</f>
        <v>【4.38】</v>
      </c>
      <c r="G86" s="27" t="str">
        <f>データ!BE6</f>
        <v>【59.95】</v>
      </c>
      <c r="H86" s="27" t="str">
        <f>データ!BP6</f>
        <v>【728.30】</v>
      </c>
      <c r="I86" s="27" t="str">
        <f>データ!CA6</f>
        <v>【100.04】</v>
      </c>
      <c r="J86" s="27" t="str">
        <f>データ!CL6</f>
        <v>【137.82】</v>
      </c>
      <c r="K86" s="27" t="str">
        <f>データ!CW6</f>
        <v>【60.09】</v>
      </c>
      <c r="L86" s="27" t="str">
        <f>データ!DH6</f>
        <v>【94.90】</v>
      </c>
      <c r="M86" s="27" t="str">
        <f>データ!DS6</f>
        <v>【37.36】</v>
      </c>
      <c r="N86" s="27" t="str">
        <f>データ!ED6</f>
        <v>【4.96】</v>
      </c>
      <c r="O86" s="27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262048</v>
      </c>
      <c r="D6" s="34">
        <f t="shared" si="3"/>
        <v>46</v>
      </c>
      <c r="E6" s="34">
        <f t="shared" si="3"/>
        <v>17</v>
      </c>
      <c r="F6" s="34">
        <f t="shared" si="3"/>
        <v>1</v>
      </c>
      <c r="G6" s="34">
        <f t="shared" si="3"/>
        <v>0</v>
      </c>
      <c r="H6" s="34" t="str">
        <f t="shared" si="3"/>
        <v>京都府　宇治市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公共下水道</v>
      </c>
      <c r="L6" s="34" t="str">
        <f t="shared" si="3"/>
        <v>Aa</v>
      </c>
      <c r="M6" s="34">
        <f t="shared" si="3"/>
        <v>0</v>
      </c>
      <c r="N6" s="35" t="str">
        <f t="shared" si="3"/>
        <v>-</v>
      </c>
      <c r="O6" s="35">
        <f t="shared" si="3"/>
        <v>53.09</v>
      </c>
      <c r="P6" s="35">
        <f t="shared" si="3"/>
        <v>92.95</v>
      </c>
      <c r="Q6" s="35">
        <f t="shared" si="3"/>
        <v>88.75</v>
      </c>
      <c r="R6" s="35">
        <f t="shared" si="3"/>
        <v>3026</v>
      </c>
      <c r="S6" s="35">
        <f t="shared" si="3"/>
        <v>188674</v>
      </c>
      <c r="T6" s="35">
        <f t="shared" si="3"/>
        <v>67.540000000000006</v>
      </c>
      <c r="U6" s="35">
        <f t="shared" si="3"/>
        <v>2793.51</v>
      </c>
      <c r="V6" s="35">
        <f t="shared" si="3"/>
        <v>175175</v>
      </c>
      <c r="W6" s="35">
        <f t="shared" si="3"/>
        <v>16.71</v>
      </c>
      <c r="X6" s="35">
        <f t="shared" si="3"/>
        <v>10483.24</v>
      </c>
      <c r="Y6" s="36" t="str">
        <f>IF(Y7="",NA(),Y7)</f>
        <v>-</v>
      </c>
      <c r="Z6" s="36" t="str">
        <f t="shared" ref="Z6:AH6" si="4">IF(Z7="",NA(),Z7)</f>
        <v>-</v>
      </c>
      <c r="AA6" s="36" t="str">
        <f t="shared" si="4"/>
        <v>-</v>
      </c>
      <c r="AB6" s="36">
        <f t="shared" si="4"/>
        <v>97.43</v>
      </c>
      <c r="AC6" s="36">
        <f t="shared" si="4"/>
        <v>101.11</v>
      </c>
      <c r="AD6" s="36" t="str">
        <f t="shared" si="4"/>
        <v>-</v>
      </c>
      <c r="AE6" s="36" t="str">
        <f t="shared" si="4"/>
        <v>-</v>
      </c>
      <c r="AF6" s="36" t="str">
        <f t="shared" si="4"/>
        <v>-</v>
      </c>
      <c r="AG6" s="36">
        <f t="shared" si="4"/>
        <v>110.25</v>
      </c>
      <c r="AH6" s="36">
        <f t="shared" si="4"/>
        <v>109.82</v>
      </c>
      <c r="AI6" s="35" t="str">
        <f>IF(AI7="","",IF(AI7="-","【-】","【"&amp;SUBSTITUTE(TEXT(AI7,"#,##0.00"),"-","△")&amp;"】"))</f>
        <v>【108.57】</v>
      </c>
      <c r="AJ6" s="36" t="str">
        <f>IF(AJ7="",NA(),AJ7)</f>
        <v>-</v>
      </c>
      <c r="AK6" s="36" t="str">
        <f t="shared" ref="AK6:AS6" si="5">IF(AK7="",NA(),AK7)</f>
        <v>-</v>
      </c>
      <c r="AL6" s="36" t="str">
        <f t="shared" si="5"/>
        <v>-</v>
      </c>
      <c r="AM6" s="36">
        <f t="shared" si="5"/>
        <v>5.66</v>
      </c>
      <c r="AN6" s="36">
        <f t="shared" si="5"/>
        <v>3.64</v>
      </c>
      <c r="AO6" s="36" t="str">
        <f t="shared" si="5"/>
        <v>-</v>
      </c>
      <c r="AP6" s="36" t="str">
        <f t="shared" si="5"/>
        <v>-</v>
      </c>
      <c r="AQ6" s="36" t="str">
        <f t="shared" si="5"/>
        <v>-</v>
      </c>
      <c r="AR6" s="36">
        <f t="shared" si="5"/>
        <v>0.6</v>
      </c>
      <c r="AS6" s="36">
        <f t="shared" si="5"/>
        <v>0.45</v>
      </c>
      <c r="AT6" s="35" t="str">
        <f>IF(AT7="","",IF(AT7="-","【-】","【"&amp;SUBSTITUTE(TEXT(AT7,"#,##0.00"),"-","△")&amp;"】"))</f>
        <v>【4.38】</v>
      </c>
      <c r="AU6" s="36" t="str">
        <f>IF(AU7="",NA(),AU7)</f>
        <v>-</v>
      </c>
      <c r="AV6" s="36" t="str">
        <f t="shared" ref="AV6:BD6" si="6">IF(AV7="",NA(),AV7)</f>
        <v>-</v>
      </c>
      <c r="AW6" s="36" t="str">
        <f t="shared" si="6"/>
        <v>-</v>
      </c>
      <c r="AX6" s="36">
        <f t="shared" si="6"/>
        <v>42.97</v>
      </c>
      <c r="AY6" s="36">
        <f t="shared" si="6"/>
        <v>35.729999999999997</v>
      </c>
      <c r="AZ6" s="36" t="str">
        <f t="shared" si="6"/>
        <v>-</v>
      </c>
      <c r="BA6" s="36" t="str">
        <f t="shared" si="6"/>
        <v>-</v>
      </c>
      <c r="BB6" s="36" t="str">
        <f t="shared" si="6"/>
        <v>-</v>
      </c>
      <c r="BC6" s="36">
        <f t="shared" si="6"/>
        <v>65.17</v>
      </c>
      <c r="BD6" s="36">
        <f t="shared" si="6"/>
        <v>67.7</v>
      </c>
      <c r="BE6" s="35" t="str">
        <f>IF(BE7="","",IF(BE7="-","【-】","【"&amp;SUBSTITUTE(TEXT(BE7,"#,##0.00"),"-","△")&amp;"】"))</f>
        <v>【59.95】</v>
      </c>
      <c r="BF6" s="36" t="str">
        <f>IF(BF7="",NA(),BF7)</f>
        <v>-</v>
      </c>
      <c r="BG6" s="36" t="str">
        <f t="shared" ref="BG6:BO6" si="7">IF(BG7="",NA(),BG7)</f>
        <v>-</v>
      </c>
      <c r="BH6" s="36" t="str">
        <f t="shared" si="7"/>
        <v>-</v>
      </c>
      <c r="BI6" s="36">
        <f t="shared" si="7"/>
        <v>1535.06</v>
      </c>
      <c r="BJ6" s="36">
        <f t="shared" si="7"/>
        <v>1515</v>
      </c>
      <c r="BK6" s="36" t="str">
        <f t="shared" si="7"/>
        <v>-</v>
      </c>
      <c r="BL6" s="36" t="str">
        <f t="shared" si="7"/>
        <v>-</v>
      </c>
      <c r="BM6" s="36" t="str">
        <f t="shared" si="7"/>
        <v>-</v>
      </c>
      <c r="BN6" s="36">
        <f t="shared" si="7"/>
        <v>642.57000000000005</v>
      </c>
      <c r="BO6" s="36">
        <f t="shared" si="7"/>
        <v>599.92999999999995</v>
      </c>
      <c r="BP6" s="35" t="str">
        <f>IF(BP7="","",IF(BP7="-","【-】","【"&amp;SUBSTITUTE(TEXT(BP7,"#,##0.00"),"-","△")&amp;"】"))</f>
        <v>【728.30】</v>
      </c>
      <c r="BQ6" s="36" t="str">
        <f>IF(BQ7="",NA(),BQ7)</f>
        <v>-</v>
      </c>
      <c r="BR6" s="36" t="str">
        <f t="shared" ref="BR6:BZ6" si="8">IF(BR7="",NA(),BR7)</f>
        <v>-</v>
      </c>
      <c r="BS6" s="36" t="str">
        <f t="shared" si="8"/>
        <v>-</v>
      </c>
      <c r="BT6" s="36">
        <f t="shared" si="8"/>
        <v>87.26</v>
      </c>
      <c r="BU6" s="36">
        <f t="shared" si="8"/>
        <v>84.15</v>
      </c>
      <c r="BV6" s="36" t="str">
        <f t="shared" si="8"/>
        <v>-</v>
      </c>
      <c r="BW6" s="36" t="str">
        <f t="shared" si="8"/>
        <v>-</v>
      </c>
      <c r="BX6" s="36" t="str">
        <f t="shared" si="8"/>
        <v>-</v>
      </c>
      <c r="BY6" s="36">
        <f t="shared" si="8"/>
        <v>94.3</v>
      </c>
      <c r="BZ6" s="36">
        <f t="shared" si="8"/>
        <v>95.76</v>
      </c>
      <c r="CA6" s="35" t="str">
        <f>IF(CA7="","",IF(CA7="-","【-】","【"&amp;SUBSTITUTE(TEXT(CA7,"#,##0.00"),"-","△")&amp;"】"))</f>
        <v>【100.04】</v>
      </c>
      <c r="CB6" s="36" t="str">
        <f>IF(CB7="",NA(),CB7)</f>
        <v>-</v>
      </c>
      <c r="CC6" s="36" t="str">
        <f t="shared" ref="CC6:CK6" si="9">IF(CC7="",NA(),CC7)</f>
        <v>-</v>
      </c>
      <c r="CD6" s="36" t="str">
        <f t="shared" si="9"/>
        <v>-</v>
      </c>
      <c r="CE6" s="36">
        <f t="shared" si="9"/>
        <v>187.24</v>
      </c>
      <c r="CF6" s="36">
        <f t="shared" si="9"/>
        <v>194.34</v>
      </c>
      <c r="CG6" s="36" t="str">
        <f t="shared" si="9"/>
        <v>-</v>
      </c>
      <c r="CH6" s="36" t="str">
        <f t="shared" si="9"/>
        <v>-</v>
      </c>
      <c r="CI6" s="36" t="str">
        <f t="shared" si="9"/>
        <v>-</v>
      </c>
      <c r="CJ6" s="36">
        <f t="shared" si="9"/>
        <v>120.18</v>
      </c>
      <c r="CK6" s="36">
        <f t="shared" si="9"/>
        <v>119</v>
      </c>
      <c r="CL6" s="35" t="str">
        <f>IF(CL7="","",IF(CL7="-","【-】","【"&amp;SUBSTITUTE(TEXT(CL7,"#,##0.00"),"-","△")&amp;"】"))</f>
        <v>【137.82】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>
        <f t="shared" si="10"/>
        <v>61.14</v>
      </c>
      <c r="CQ6" s="36">
        <f t="shared" si="10"/>
        <v>57.63</v>
      </c>
      <c r="CR6" s="36" t="str">
        <f t="shared" si="10"/>
        <v>-</v>
      </c>
      <c r="CS6" s="36" t="str">
        <f t="shared" si="10"/>
        <v>-</v>
      </c>
      <c r="CT6" s="36" t="str">
        <f t="shared" si="10"/>
        <v>-</v>
      </c>
      <c r="CU6" s="36">
        <f t="shared" si="10"/>
        <v>64.81</v>
      </c>
      <c r="CV6" s="36">
        <f t="shared" si="10"/>
        <v>64.66</v>
      </c>
      <c r="CW6" s="35" t="str">
        <f>IF(CW7="","",IF(CW7="-","【-】","【"&amp;SUBSTITUTE(TEXT(CW7,"#,##0.00"),"-","△")&amp;"】"))</f>
        <v>【60.09】</v>
      </c>
      <c r="CX6" s="36" t="str">
        <f>IF(CX7="",NA(),CX7)</f>
        <v>-</v>
      </c>
      <c r="CY6" s="36" t="str">
        <f t="shared" ref="CY6:DG6" si="11">IF(CY7="",NA(),CY7)</f>
        <v>-</v>
      </c>
      <c r="CZ6" s="36" t="str">
        <f t="shared" si="11"/>
        <v>-</v>
      </c>
      <c r="DA6" s="36">
        <f t="shared" si="11"/>
        <v>82.63</v>
      </c>
      <c r="DB6" s="36">
        <f t="shared" si="11"/>
        <v>83.8</v>
      </c>
      <c r="DC6" s="36" t="str">
        <f t="shared" si="11"/>
        <v>-</v>
      </c>
      <c r="DD6" s="36" t="str">
        <f t="shared" si="11"/>
        <v>-</v>
      </c>
      <c r="DE6" s="36" t="str">
        <f t="shared" si="11"/>
        <v>-</v>
      </c>
      <c r="DF6" s="36">
        <f t="shared" si="11"/>
        <v>96.89</v>
      </c>
      <c r="DG6" s="36">
        <f t="shared" si="11"/>
        <v>97.08</v>
      </c>
      <c r="DH6" s="35" t="str">
        <f>IF(DH7="","",IF(DH7="-","【-】","【"&amp;SUBSTITUTE(TEXT(DH7,"#,##0.00"),"-","△")&amp;"】"))</f>
        <v>【94.90】</v>
      </c>
      <c r="DI6" s="36" t="str">
        <f>IF(DI7="",NA(),DI7)</f>
        <v>-</v>
      </c>
      <c r="DJ6" s="36" t="str">
        <f t="shared" ref="DJ6:DR6" si="12">IF(DJ7="",NA(),DJ7)</f>
        <v>-</v>
      </c>
      <c r="DK6" s="36" t="str">
        <f t="shared" si="12"/>
        <v>-</v>
      </c>
      <c r="DL6" s="36">
        <f t="shared" si="12"/>
        <v>3.41</v>
      </c>
      <c r="DM6" s="36">
        <f t="shared" si="12"/>
        <v>6.62</v>
      </c>
      <c r="DN6" s="36" t="str">
        <f t="shared" si="12"/>
        <v>-</v>
      </c>
      <c r="DO6" s="36" t="str">
        <f t="shared" si="12"/>
        <v>-</v>
      </c>
      <c r="DP6" s="36" t="str">
        <f t="shared" si="12"/>
        <v>-</v>
      </c>
      <c r="DQ6" s="36">
        <f t="shared" si="12"/>
        <v>25.8</v>
      </c>
      <c r="DR6" s="36">
        <f t="shared" si="12"/>
        <v>25.28</v>
      </c>
      <c r="DS6" s="35" t="str">
        <f>IF(DS7="","",IF(DS7="-","【-】","【"&amp;SUBSTITUTE(TEXT(DS7,"#,##0.00"),"-","△")&amp;"】"))</f>
        <v>【37.36】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5">
        <f t="shared" si="13"/>
        <v>0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6">
        <f t="shared" si="13"/>
        <v>3.39</v>
      </c>
      <c r="EC6" s="36">
        <f t="shared" si="13"/>
        <v>4.08</v>
      </c>
      <c r="ED6" s="35" t="str">
        <f>IF(ED7="","",IF(ED7="-","【-】","【"&amp;SUBSTITUTE(TEXT(ED7,"#,##0.00"),"-","△")&amp;"】"))</f>
        <v>【4.96】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6">
        <f t="shared" si="14"/>
        <v>0.24</v>
      </c>
      <c r="EI6" s="36">
        <f t="shared" si="14"/>
        <v>0.01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>
        <f t="shared" si="14"/>
        <v>0.13</v>
      </c>
      <c r="EN6" s="36">
        <f t="shared" si="14"/>
        <v>0.16</v>
      </c>
      <c r="EO6" s="35" t="str">
        <f>IF(EO7="","",IF(EO7="-","【-】","【"&amp;SUBSTITUTE(TEXT(EO7,"#,##0.00"),"-","△")&amp;"】"))</f>
        <v>【0.27】</v>
      </c>
    </row>
    <row r="7" spans="1:148" s="37" customFormat="1" x14ac:dyDescent="0.15">
      <c r="A7" s="29"/>
      <c r="B7" s="38">
        <v>2016</v>
      </c>
      <c r="C7" s="38">
        <v>262048</v>
      </c>
      <c r="D7" s="38">
        <v>46</v>
      </c>
      <c r="E7" s="38">
        <v>17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53.09</v>
      </c>
      <c r="P7" s="39">
        <v>92.95</v>
      </c>
      <c r="Q7" s="39">
        <v>88.75</v>
      </c>
      <c r="R7" s="39">
        <v>3026</v>
      </c>
      <c r="S7" s="39">
        <v>188674</v>
      </c>
      <c r="T7" s="39">
        <v>67.540000000000006</v>
      </c>
      <c r="U7" s="39">
        <v>2793.51</v>
      </c>
      <c r="V7" s="39">
        <v>175175</v>
      </c>
      <c r="W7" s="39">
        <v>16.71</v>
      </c>
      <c r="X7" s="39">
        <v>10483.24</v>
      </c>
      <c r="Y7" s="39" t="s">
        <v>113</v>
      </c>
      <c r="Z7" s="39" t="s">
        <v>113</v>
      </c>
      <c r="AA7" s="39" t="s">
        <v>113</v>
      </c>
      <c r="AB7" s="39">
        <v>97.43</v>
      </c>
      <c r="AC7" s="39">
        <v>101.11</v>
      </c>
      <c r="AD7" s="39" t="s">
        <v>113</v>
      </c>
      <c r="AE7" s="39" t="s">
        <v>113</v>
      </c>
      <c r="AF7" s="39" t="s">
        <v>113</v>
      </c>
      <c r="AG7" s="39">
        <v>110.25</v>
      </c>
      <c r="AH7" s="39">
        <v>109.82</v>
      </c>
      <c r="AI7" s="39">
        <v>108.57</v>
      </c>
      <c r="AJ7" s="39" t="s">
        <v>113</v>
      </c>
      <c r="AK7" s="39" t="s">
        <v>113</v>
      </c>
      <c r="AL7" s="39" t="s">
        <v>113</v>
      </c>
      <c r="AM7" s="39">
        <v>5.66</v>
      </c>
      <c r="AN7" s="39">
        <v>3.64</v>
      </c>
      <c r="AO7" s="39" t="s">
        <v>113</v>
      </c>
      <c r="AP7" s="39" t="s">
        <v>113</v>
      </c>
      <c r="AQ7" s="39" t="s">
        <v>113</v>
      </c>
      <c r="AR7" s="39">
        <v>0.6</v>
      </c>
      <c r="AS7" s="39">
        <v>0.45</v>
      </c>
      <c r="AT7" s="39">
        <v>4.38</v>
      </c>
      <c r="AU7" s="39" t="s">
        <v>113</v>
      </c>
      <c r="AV7" s="39" t="s">
        <v>113</v>
      </c>
      <c r="AW7" s="39" t="s">
        <v>113</v>
      </c>
      <c r="AX7" s="39">
        <v>42.97</v>
      </c>
      <c r="AY7" s="39">
        <v>35.729999999999997</v>
      </c>
      <c r="AZ7" s="39" t="s">
        <v>113</v>
      </c>
      <c r="BA7" s="39" t="s">
        <v>113</v>
      </c>
      <c r="BB7" s="39" t="s">
        <v>113</v>
      </c>
      <c r="BC7" s="39">
        <v>65.17</v>
      </c>
      <c r="BD7" s="39">
        <v>67.7</v>
      </c>
      <c r="BE7" s="39">
        <v>59.95</v>
      </c>
      <c r="BF7" s="39" t="s">
        <v>113</v>
      </c>
      <c r="BG7" s="39" t="s">
        <v>113</v>
      </c>
      <c r="BH7" s="39" t="s">
        <v>113</v>
      </c>
      <c r="BI7" s="39">
        <v>1535.06</v>
      </c>
      <c r="BJ7" s="39">
        <v>1515</v>
      </c>
      <c r="BK7" s="39" t="s">
        <v>113</v>
      </c>
      <c r="BL7" s="39" t="s">
        <v>113</v>
      </c>
      <c r="BM7" s="39" t="s">
        <v>113</v>
      </c>
      <c r="BN7" s="39">
        <v>642.57000000000005</v>
      </c>
      <c r="BO7" s="39">
        <v>599.92999999999995</v>
      </c>
      <c r="BP7" s="39">
        <v>728.3</v>
      </c>
      <c r="BQ7" s="39" t="s">
        <v>113</v>
      </c>
      <c r="BR7" s="39" t="s">
        <v>113</v>
      </c>
      <c r="BS7" s="39" t="s">
        <v>113</v>
      </c>
      <c r="BT7" s="39">
        <v>87.26</v>
      </c>
      <c r="BU7" s="39">
        <v>84.15</v>
      </c>
      <c r="BV7" s="39" t="s">
        <v>113</v>
      </c>
      <c r="BW7" s="39" t="s">
        <v>113</v>
      </c>
      <c r="BX7" s="39" t="s">
        <v>113</v>
      </c>
      <c r="BY7" s="39">
        <v>94.3</v>
      </c>
      <c r="BZ7" s="39">
        <v>95.76</v>
      </c>
      <c r="CA7" s="39">
        <v>100.04</v>
      </c>
      <c r="CB7" s="39" t="s">
        <v>113</v>
      </c>
      <c r="CC7" s="39" t="s">
        <v>113</v>
      </c>
      <c r="CD7" s="39" t="s">
        <v>113</v>
      </c>
      <c r="CE7" s="39">
        <v>187.24</v>
      </c>
      <c r="CF7" s="39">
        <v>194.34</v>
      </c>
      <c r="CG7" s="39" t="s">
        <v>113</v>
      </c>
      <c r="CH7" s="39" t="s">
        <v>113</v>
      </c>
      <c r="CI7" s="39" t="s">
        <v>113</v>
      </c>
      <c r="CJ7" s="39">
        <v>120.18</v>
      </c>
      <c r="CK7" s="39">
        <v>119</v>
      </c>
      <c r="CL7" s="39">
        <v>137.82</v>
      </c>
      <c r="CM7" s="39" t="s">
        <v>113</v>
      </c>
      <c r="CN7" s="39" t="s">
        <v>113</v>
      </c>
      <c r="CO7" s="39" t="s">
        <v>113</v>
      </c>
      <c r="CP7" s="39">
        <v>61.14</v>
      </c>
      <c r="CQ7" s="39">
        <v>57.63</v>
      </c>
      <c r="CR7" s="39" t="s">
        <v>113</v>
      </c>
      <c r="CS7" s="39" t="s">
        <v>113</v>
      </c>
      <c r="CT7" s="39" t="s">
        <v>113</v>
      </c>
      <c r="CU7" s="39">
        <v>64.81</v>
      </c>
      <c r="CV7" s="39">
        <v>64.66</v>
      </c>
      <c r="CW7" s="39">
        <v>60.09</v>
      </c>
      <c r="CX7" s="39" t="s">
        <v>113</v>
      </c>
      <c r="CY7" s="39" t="s">
        <v>113</v>
      </c>
      <c r="CZ7" s="39" t="s">
        <v>113</v>
      </c>
      <c r="DA7" s="39">
        <v>82.63</v>
      </c>
      <c r="DB7" s="39">
        <v>83.8</v>
      </c>
      <c r="DC7" s="39" t="s">
        <v>113</v>
      </c>
      <c r="DD7" s="39" t="s">
        <v>113</v>
      </c>
      <c r="DE7" s="39" t="s">
        <v>113</v>
      </c>
      <c r="DF7" s="39">
        <v>96.89</v>
      </c>
      <c r="DG7" s="39">
        <v>97.08</v>
      </c>
      <c r="DH7" s="39">
        <v>94.9</v>
      </c>
      <c r="DI7" s="39" t="s">
        <v>113</v>
      </c>
      <c r="DJ7" s="39" t="s">
        <v>113</v>
      </c>
      <c r="DK7" s="39" t="s">
        <v>113</v>
      </c>
      <c r="DL7" s="39">
        <v>3.41</v>
      </c>
      <c r="DM7" s="39">
        <v>6.62</v>
      </c>
      <c r="DN7" s="39" t="s">
        <v>113</v>
      </c>
      <c r="DO7" s="39" t="s">
        <v>113</v>
      </c>
      <c r="DP7" s="39" t="s">
        <v>113</v>
      </c>
      <c r="DQ7" s="39">
        <v>25.8</v>
      </c>
      <c r="DR7" s="39">
        <v>25.28</v>
      </c>
      <c r="DS7" s="39">
        <v>37.36</v>
      </c>
      <c r="DT7" s="39" t="s">
        <v>113</v>
      </c>
      <c r="DU7" s="39" t="s">
        <v>113</v>
      </c>
      <c r="DV7" s="39" t="s">
        <v>113</v>
      </c>
      <c r="DW7" s="39">
        <v>0</v>
      </c>
      <c r="DX7" s="39">
        <v>0</v>
      </c>
      <c r="DY7" s="39" t="s">
        <v>113</v>
      </c>
      <c r="DZ7" s="39" t="s">
        <v>113</v>
      </c>
      <c r="EA7" s="39" t="s">
        <v>113</v>
      </c>
      <c r="EB7" s="39">
        <v>3.39</v>
      </c>
      <c r="EC7" s="39">
        <v>4.08</v>
      </c>
      <c r="ED7" s="39">
        <v>4.96</v>
      </c>
      <c r="EE7" s="39" t="s">
        <v>113</v>
      </c>
      <c r="EF7" s="39" t="s">
        <v>113</v>
      </c>
      <c r="EG7" s="39" t="s">
        <v>113</v>
      </c>
      <c r="EH7" s="39">
        <v>0.24</v>
      </c>
      <c r="EI7" s="39">
        <v>0.01</v>
      </c>
      <c r="EJ7" s="39" t="s">
        <v>113</v>
      </c>
      <c r="EK7" s="39" t="s">
        <v>113</v>
      </c>
      <c r="EL7" s="39" t="s">
        <v>113</v>
      </c>
      <c r="EM7" s="39">
        <v>0.13</v>
      </c>
      <c r="EN7" s="39">
        <v>0.16</v>
      </c>
      <c r="EO7" s="39">
        <v>0.27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2652</cp:lastModifiedBy>
  <dcterms:modified xsi:type="dcterms:W3CDTF">2018-02-09T09:08:50Z</dcterms:modified>
</cp:coreProperties>
</file>